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kosma\Desktop\9_ΔΑΠΑΝΕΣ_ΠΡΑΞΗΣ_ΜΚΟ_ΟΡΘΗ\"/>
    </mc:Choice>
  </mc:AlternateContent>
  <bookViews>
    <workbookView xWindow="0" yWindow="0" windowWidth="19200" windowHeight="11460"/>
  </bookViews>
  <sheets>
    <sheet name="ΚΛΙΜΑΚΙΟ ΚΑΤΑΤΑΞΗΣ ΟΝΟΜΑΤΕΠ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C16" i="3" s="1"/>
  <c r="C13" i="3" l="1"/>
  <c r="J11" i="3" l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H11" i="3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G11" i="3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F11" i="3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J10" i="3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H10" i="3"/>
  <c r="C10" i="3"/>
  <c r="C12" i="3" s="1"/>
</calcChain>
</file>

<file path=xl/sharedStrings.xml><?xml version="1.0" encoding="utf-8"?>
<sst xmlns="http://schemas.openxmlformats.org/spreadsheetml/2006/main" count="21" uniqueCount="21">
  <si>
    <t>ΕΠΙΔΟΜΑ ΤΕΚΝΩΝ</t>
  </si>
  <si>
    <t>Ν.4354/15</t>
  </si>
  <si>
    <t>Κλιμάκιο</t>
  </si>
  <si>
    <t>ΥΕ</t>
  </si>
  <si>
    <t>ΔΕ</t>
  </si>
  <si>
    <t>ΤΕ</t>
  </si>
  <si>
    <t>ΠΕ</t>
  </si>
  <si>
    <t>Τέκνα</t>
  </si>
  <si>
    <t>Οικ.Παροχή</t>
  </si>
  <si>
    <t>Βασικός Μισθός</t>
  </si>
  <si>
    <t>ΑΔΑ : ΩΛ9ΣΗ-0ΝΜ</t>
  </si>
  <si>
    <t>ΜΗΝΙΑΙΕΣ ΜΙΚΤΕΣ ΑΠΟΔΟΧΕΣ</t>
  </si>
  <si>
    <t>ΣΥΝΟΛΟ ΜΗΝΙΑΙΩΝ ΑΠΟΔΟΧΩΝ</t>
  </si>
  <si>
    <t>ΜΗΝΙΑΙΕΣ ΕΙΣΦΟΡΕΣ ΕΡΓΟΔΟΤΗ</t>
  </si>
  <si>
    <t xml:space="preserve">ΜΗΝΙΑΙΟ ΜΙΣΘΟΛΟΓΙΚΟ ΚΟΣΤΟΣ </t>
  </si>
  <si>
    <t>ΑΡΙΘΜΟΣ ΤΕΚΝΩΝ</t>
  </si>
  <si>
    <t>ΣΥΝΟΛΟ ΜΗΝΙΑΙΩΝ ΕΙΣΦΟΡΩΝ ΕΡΓΟΔΟΤΗ</t>
  </si>
  <si>
    <t xml:space="preserve">ΕΤΗΣΙΟ ΜΙΣΘΟΛΟΓΙΚΟ ΚΟΣΤΟΣ </t>
  </si>
  <si>
    <r>
      <t xml:space="preserve">ΜΗΝΙΑΙΟΣ ΒΑΣΙΚΟΣ ΜΙΣΘΟΣ 
</t>
    </r>
    <r>
      <rPr>
        <i/>
        <sz val="10"/>
        <color rgb="FFC00000"/>
        <rFont val="Arial"/>
        <family val="2"/>
        <charset val="161"/>
      </rPr>
      <t xml:space="preserve">σύμφωνα με το Μισθολόγικο Κλιμάκιο του Ν.4354/15 στο οποίο κατατάχθηκε ο εργαζόμενος την </t>
    </r>
    <r>
      <rPr>
        <b/>
        <i/>
        <u/>
        <sz val="10"/>
        <color rgb="FFC00000"/>
        <rFont val="Arial"/>
        <family val="2"/>
        <charset val="161"/>
      </rPr>
      <t>31/12/2022</t>
    </r>
    <r>
      <rPr>
        <i/>
        <sz val="10"/>
        <color rgb="FFC00000"/>
        <rFont val="Arial"/>
        <family val="2"/>
        <charset val="161"/>
      </rPr>
      <t xml:space="preserve">. </t>
    </r>
  </si>
  <si>
    <r>
      <t xml:space="preserve">ΜΗΝΙΑΙΟ ΕΦΚΑ ΕΡΓΟΔΟΤΗ
</t>
    </r>
    <r>
      <rPr>
        <b/>
        <i/>
        <sz val="10"/>
        <color rgb="FFC00000"/>
        <rFont val="Arial"/>
        <family val="2"/>
        <charset val="161"/>
      </rPr>
      <t>στο κίτρινο κελί συμπληρώνεται το % των εργοδοτικών εισφορών.</t>
    </r>
  </si>
  <si>
    <t xml:space="preserve">Συμπληρώνονται από τον Δικαιούχο MONO τα κίτρινα κελιά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</si>
</sst>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70C0"/>
      <name val="Arial"/>
      <family val="2"/>
      <charset val="161"/>
    </font>
    <font>
      <b/>
      <sz val="10"/>
      <color rgb="FFC00000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3"/>
      <color rgb="FFC00000"/>
      <name val="Arial"/>
      <family val="2"/>
      <charset val="161"/>
    </font>
    <font>
      <i/>
      <sz val="10"/>
      <color rgb="FFC00000"/>
      <name val="Arial"/>
      <family val="2"/>
      <charset val="161"/>
    </font>
    <font>
      <b/>
      <i/>
      <u/>
      <sz val="10"/>
      <color rgb="FFC00000"/>
      <name val="Arial"/>
      <family val="2"/>
      <charset val="161"/>
    </font>
    <font>
      <b/>
      <i/>
      <sz val="10"/>
      <color rgb="FFC00000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3" fontId="2" fillId="0" borderId="0" xfId="0" applyNumberFormat="1" applyFont="1"/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vertical="center"/>
    </xf>
    <xf numFmtId="44" fontId="8" fillId="0" borderId="0" xfId="1" applyFont="1" applyFill="1" applyBorder="1"/>
    <xf numFmtId="44" fontId="5" fillId="0" borderId="0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4" fontId="5" fillId="5" borderId="1" xfId="1" applyFont="1" applyFill="1" applyBorder="1" applyAlignment="1">
      <alignment vertical="center"/>
    </xf>
    <xf numFmtId="44" fontId="10" fillId="4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1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</cellXfs>
  <cellStyles count="3">
    <cellStyle name="Βασικό_assos" xfId="2"/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abSelected="1" workbookViewId="0">
      <selection activeCell="C15" sqref="C15"/>
    </sheetView>
  </sheetViews>
  <sheetFormatPr defaultRowHeight="12.75" x14ac:dyDescent="0.2"/>
  <cols>
    <col min="1" max="1" width="51.7109375" style="12" customWidth="1"/>
    <col min="2" max="2" width="9.5703125" style="13" bestFit="1" customWidth="1"/>
    <col min="3" max="3" width="12" style="14" bestFit="1" customWidth="1"/>
    <col min="4" max="4" width="5" style="14" customWidth="1"/>
    <col min="5" max="5" width="5.42578125" style="16" customWidth="1"/>
    <col min="6" max="6" width="7.7109375" style="6" bestFit="1" customWidth="1"/>
    <col min="7" max="10" width="5.5703125" style="8" bestFit="1" customWidth="1"/>
    <col min="11" max="11" width="4.5703125" style="16" customWidth="1"/>
    <col min="12" max="12" width="3.85546875" style="16" customWidth="1"/>
    <col min="13" max="13" width="6.28515625" style="19" bestFit="1" customWidth="1"/>
    <col min="14" max="14" width="11.5703125" style="16" bestFit="1" customWidth="1"/>
    <col min="15" max="15" width="2.85546875" style="16" customWidth="1"/>
    <col min="16" max="16384" width="9.140625" style="16"/>
  </cols>
  <sheetData>
    <row r="2" spans="1:15" ht="16.5" x14ac:dyDescent="0.2">
      <c r="A2" s="38" t="s">
        <v>20</v>
      </c>
    </row>
    <row r="3" spans="1:15" x14ac:dyDescent="0.2">
      <c r="A3" s="34"/>
    </row>
    <row r="5" spans="1:15" ht="22.5" customHeight="1" x14ac:dyDescent="0.2">
      <c r="A5" s="18" t="s">
        <v>15</v>
      </c>
      <c r="C5" s="20"/>
      <c r="D5" s="30"/>
      <c r="F5" s="45" t="s">
        <v>10</v>
      </c>
      <c r="G5" s="45"/>
      <c r="H5" s="45"/>
      <c r="I5" s="45"/>
      <c r="J5" s="45"/>
      <c r="M5" s="10" t="s">
        <v>7</v>
      </c>
      <c r="N5" s="10" t="s">
        <v>8</v>
      </c>
    </row>
    <row r="6" spans="1:15" x14ac:dyDescent="0.2">
      <c r="F6" s="45" t="s">
        <v>9</v>
      </c>
      <c r="G6" s="45"/>
      <c r="H6" s="45"/>
      <c r="I6" s="45"/>
      <c r="J6" s="45"/>
      <c r="M6" s="21">
        <v>0</v>
      </c>
      <c r="N6" s="11">
        <v>0</v>
      </c>
    </row>
    <row r="7" spans="1:15" s="15" customFormat="1" ht="18" customHeight="1" x14ac:dyDescent="0.2">
      <c r="A7" s="46" t="s">
        <v>11</v>
      </c>
      <c r="B7" s="46"/>
      <c r="C7" s="46"/>
      <c r="D7" s="28"/>
      <c r="F7" s="45" t="s">
        <v>1</v>
      </c>
      <c r="G7" s="45"/>
      <c r="H7" s="45"/>
      <c r="I7" s="45"/>
      <c r="J7" s="45"/>
      <c r="M7" s="21">
        <v>1</v>
      </c>
      <c r="N7" s="11">
        <v>50</v>
      </c>
    </row>
    <row r="8" spans="1:15" ht="69.75" customHeight="1" x14ac:dyDescent="0.2">
      <c r="A8" s="47" t="s">
        <v>18</v>
      </c>
      <c r="B8" s="47"/>
      <c r="C8" s="22"/>
      <c r="D8" s="31"/>
      <c r="F8" s="1"/>
      <c r="G8" s="2"/>
      <c r="H8" s="2">
        <v>1.1000000000000001</v>
      </c>
      <c r="I8" s="2">
        <v>1.33</v>
      </c>
      <c r="J8" s="2">
        <v>1.4</v>
      </c>
      <c r="M8" s="21">
        <v>2</v>
      </c>
      <c r="N8" s="11">
        <v>70</v>
      </c>
    </row>
    <row r="9" spans="1:15" ht="30" customHeight="1" x14ac:dyDescent="0.2">
      <c r="A9" s="44" t="s">
        <v>0</v>
      </c>
      <c r="B9" s="44"/>
      <c r="C9" s="22">
        <v>0</v>
      </c>
      <c r="D9" s="31"/>
      <c r="F9" s="23" t="s">
        <v>2</v>
      </c>
      <c r="G9" s="3" t="s">
        <v>3</v>
      </c>
      <c r="H9" s="3" t="s">
        <v>4</v>
      </c>
      <c r="I9" s="3" t="s">
        <v>5</v>
      </c>
      <c r="J9" s="3" t="s">
        <v>6</v>
      </c>
      <c r="M9" s="21">
        <v>3</v>
      </c>
      <c r="N9" s="11">
        <v>120</v>
      </c>
    </row>
    <row r="10" spans="1:15" ht="27" customHeight="1" x14ac:dyDescent="0.2">
      <c r="A10" s="40" t="s">
        <v>12</v>
      </c>
      <c r="B10" s="40"/>
      <c r="C10" s="24">
        <f>SUM(C8:C9)</f>
        <v>0</v>
      </c>
      <c r="D10" s="29"/>
      <c r="F10" s="37">
        <v>1</v>
      </c>
      <c r="G10" s="4">
        <v>780</v>
      </c>
      <c r="H10" s="4">
        <f>G10*$H$8</f>
        <v>858.00000000000011</v>
      </c>
      <c r="I10" s="4">
        <f>G10*$I$8</f>
        <v>1037.4000000000001</v>
      </c>
      <c r="J10" s="4">
        <f>G10*$J$8</f>
        <v>1092</v>
      </c>
      <c r="M10" s="21">
        <v>4</v>
      </c>
      <c r="N10" s="11">
        <v>170</v>
      </c>
    </row>
    <row r="11" spans="1:15" ht="21" customHeight="1" x14ac:dyDescent="0.2">
      <c r="A11" s="41" t="s">
        <v>13</v>
      </c>
      <c r="B11" s="41"/>
      <c r="C11" s="41"/>
      <c r="D11" s="15"/>
      <c r="F11" s="1">
        <f>F10+1</f>
        <v>2</v>
      </c>
      <c r="G11" s="4">
        <f>$G$10*(1+0.0551)</f>
        <v>822.97799999999995</v>
      </c>
      <c r="H11" s="4">
        <f>($G$10*$H$8*0.0699)+H10</f>
        <v>917.97420000000011</v>
      </c>
      <c r="I11" s="4">
        <f>($G$10*$I$8*0.053)+I10</f>
        <v>1092.3822</v>
      </c>
      <c r="J11" s="4">
        <f>($G$10*$J$8*0.054)+J10</f>
        <v>1150.9680000000001</v>
      </c>
    </row>
    <row r="12" spans="1:15" ht="63.75" customHeight="1" x14ac:dyDescent="0.2">
      <c r="A12" s="39" t="s">
        <v>19</v>
      </c>
      <c r="B12" s="25"/>
      <c r="C12" s="26">
        <f>ROUND(($C$10)*$B12,2)</f>
        <v>0</v>
      </c>
      <c r="F12" s="1">
        <f t="shared" ref="F12:F28" si="0">F11+1</f>
        <v>3</v>
      </c>
      <c r="G12" s="4">
        <f>($G$10*0.0551)+G11</f>
        <v>865.9559999999999</v>
      </c>
      <c r="H12" s="4">
        <f t="shared" ref="H12:H22" si="1">($G$10*$H$8*0.0699)+H11</f>
        <v>977.94840000000011</v>
      </c>
      <c r="I12" s="4">
        <f t="shared" ref="I12:I28" si="2">($G$10*1.33*0.053)+I11</f>
        <v>1147.3643999999999</v>
      </c>
      <c r="J12" s="4">
        <f t="shared" ref="J12:J28" si="3">($G$10*$J$8*0.054)+J11</f>
        <v>1209.9360000000001</v>
      </c>
    </row>
    <row r="13" spans="1:15" ht="18" customHeight="1" x14ac:dyDescent="0.2">
      <c r="A13" s="42" t="s">
        <v>16</v>
      </c>
      <c r="B13" s="42"/>
      <c r="C13" s="26">
        <f>SUM(C12)</f>
        <v>0</v>
      </c>
      <c r="F13" s="1">
        <f t="shared" si="0"/>
        <v>4</v>
      </c>
      <c r="G13" s="4">
        <f t="shared" ref="G13:G22" si="4">($G$10*0.0551)+G12</f>
        <v>908.93399999999986</v>
      </c>
      <c r="H13" s="4">
        <f t="shared" si="1"/>
        <v>1037.9226000000001</v>
      </c>
      <c r="I13" s="4">
        <f t="shared" si="2"/>
        <v>1202.3465999999999</v>
      </c>
      <c r="J13" s="4">
        <f t="shared" si="3"/>
        <v>1268.9040000000002</v>
      </c>
    </row>
    <row r="14" spans="1:15" ht="18" customHeight="1" x14ac:dyDescent="0.2">
      <c r="B14" s="27"/>
      <c r="D14" s="15"/>
      <c r="F14" s="1">
        <f t="shared" si="0"/>
        <v>5</v>
      </c>
      <c r="G14" s="4">
        <f t="shared" si="4"/>
        <v>951.91199999999981</v>
      </c>
      <c r="H14" s="4">
        <f t="shared" si="1"/>
        <v>1097.8968000000002</v>
      </c>
      <c r="I14" s="4">
        <f t="shared" si="2"/>
        <v>1257.3287999999998</v>
      </c>
      <c r="J14" s="4">
        <f t="shared" si="3"/>
        <v>1327.8720000000003</v>
      </c>
    </row>
    <row r="15" spans="1:15" ht="18" customHeight="1" x14ac:dyDescent="0.2">
      <c r="A15" s="41" t="s">
        <v>14</v>
      </c>
      <c r="B15" s="41"/>
      <c r="C15" s="35">
        <f>((C10+C13)*12)/14</f>
        <v>0</v>
      </c>
      <c r="F15" s="1">
        <f t="shared" si="0"/>
        <v>6</v>
      </c>
      <c r="G15" s="4">
        <f t="shared" si="4"/>
        <v>994.88999999999976</v>
      </c>
      <c r="H15" s="4">
        <f t="shared" si="1"/>
        <v>1157.8710000000003</v>
      </c>
      <c r="I15" s="4">
        <f t="shared" si="2"/>
        <v>1312.3109999999997</v>
      </c>
      <c r="J15" s="4">
        <f t="shared" si="3"/>
        <v>1386.8400000000004</v>
      </c>
      <c r="K15" s="12"/>
      <c r="L15" s="12"/>
      <c r="O15" s="12"/>
    </row>
    <row r="16" spans="1:15" ht="18" customHeight="1" x14ac:dyDescent="0.2">
      <c r="A16" s="43" t="s">
        <v>17</v>
      </c>
      <c r="B16" s="43"/>
      <c r="C16" s="36">
        <f>C15*12</f>
        <v>0</v>
      </c>
      <c r="D16" s="31"/>
      <c r="F16" s="1">
        <f t="shared" si="0"/>
        <v>7</v>
      </c>
      <c r="G16" s="4">
        <f t="shared" si="4"/>
        <v>1037.8679999999997</v>
      </c>
      <c r="H16" s="4">
        <f t="shared" si="1"/>
        <v>1217.8452000000004</v>
      </c>
      <c r="I16" s="4">
        <f t="shared" si="2"/>
        <v>1367.2931999999996</v>
      </c>
      <c r="J16" s="4">
        <f t="shared" si="3"/>
        <v>1445.8080000000004</v>
      </c>
    </row>
    <row r="17" spans="1:15" ht="18" customHeight="1" x14ac:dyDescent="0.2">
      <c r="D17" s="31"/>
      <c r="E17" s="12"/>
      <c r="F17" s="1">
        <f t="shared" si="0"/>
        <v>8</v>
      </c>
      <c r="G17" s="4">
        <f t="shared" si="4"/>
        <v>1080.8459999999998</v>
      </c>
      <c r="H17" s="4">
        <f t="shared" si="1"/>
        <v>1277.8194000000005</v>
      </c>
      <c r="I17" s="4">
        <f t="shared" si="2"/>
        <v>1422.2753999999995</v>
      </c>
      <c r="J17" s="4">
        <f t="shared" si="3"/>
        <v>1504.7760000000005</v>
      </c>
    </row>
    <row r="18" spans="1:15" ht="18" customHeight="1" x14ac:dyDescent="0.2">
      <c r="F18" s="1">
        <f t="shared" si="0"/>
        <v>9</v>
      </c>
      <c r="G18" s="4">
        <f t="shared" si="4"/>
        <v>1123.8239999999998</v>
      </c>
      <c r="H18" s="4">
        <f t="shared" si="1"/>
        <v>1337.7936000000007</v>
      </c>
      <c r="I18" s="4">
        <f t="shared" si="2"/>
        <v>1477.2575999999995</v>
      </c>
      <c r="J18" s="4">
        <f t="shared" si="3"/>
        <v>1563.7440000000006</v>
      </c>
    </row>
    <row r="19" spans="1:15" ht="18" customHeight="1" x14ac:dyDescent="0.2">
      <c r="D19" s="32"/>
      <c r="F19" s="1">
        <f t="shared" si="0"/>
        <v>10</v>
      </c>
      <c r="G19" s="4">
        <f t="shared" si="4"/>
        <v>1166.8019999999999</v>
      </c>
      <c r="H19" s="4">
        <f t="shared" si="1"/>
        <v>1397.7678000000008</v>
      </c>
      <c r="I19" s="4">
        <f t="shared" si="2"/>
        <v>1532.2397999999994</v>
      </c>
      <c r="J19" s="4">
        <f t="shared" si="3"/>
        <v>1622.7120000000007</v>
      </c>
    </row>
    <row r="20" spans="1:15" ht="18" customHeight="1" x14ac:dyDescent="0.2">
      <c r="F20" s="1">
        <f t="shared" si="0"/>
        <v>11</v>
      </c>
      <c r="G20" s="4">
        <f t="shared" si="4"/>
        <v>1209.78</v>
      </c>
      <c r="H20" s="4">
        <f t="shared" si="1"/>
        <v>1457.7420000000009</v>
      </c>
      <c r="I20" s="4">
        <f t="shared" si="2"/>
        <v>1587.2219999999993</v>
      </c>
      <c r="J20" s="4">
        <f t="shared" si="3"/>
        <v>1681.6800000000007</v>
      </c>
    </row>
    <row r="21" spans="1:15" ht="18" customHeight="1" x14ac:dyDescent="0.2">
      <c r="F21" s="1">
        <f t="shared" si="0"/>
        <v>12</v>
      </c>
      <c r="G21" s="4">
        <f t="shared" si="4"/>
        <v>1252.758</v>
      </c>
      <c r="H21" s="4">
        <f t="shared" si="1"/>
        <v>1517.716200000001</v>
      </c>
      <c r="I21" s="4">
        <f t="shared" si="2"/>
        <v>1642.2041999999992</v>
      </c>
      <c r="J21" s="4">
        <f t="shared" si="3"/>
        <v>1740.6480000000008</v>
      </c>
      <c r="K21" s="12"/>
      <c r="L21" s="12"/>
      <c r="O21" s="12"/>
    </row>
    <row r="22" spans="1:15" ht="18" customHeight="1" x14ac:dyDescent="0.2">
      <c r="D22" s="33"/>
      <c r="F22" s="1">
        <f t="shared" si="0"/>
        <v>13</v>
      </c>
      <c r="G22" s="4">
        <f t="shared" si="4"/>
        <v>1295.7360000000001</v>
      </c>
      <c r="H22" s="4">
        <f t="shared" si="1"/>
        <v>1577.6904000000011</v>
      </c>
      <c r="I22" s="4">
        <f t="shared" si="2"/>
        <v>1697.1863999999991</v>
      </c>
      <c r="J22" s="4">
        <f t="shared" si="3"/>
        <v>1799.6160000000009</v>
      </c>
    </row>
    <row r="23" spans="1:15" ht="18" customHeight="1" x14ac:dyDescent="0.2">
      <c r="F23" s="1">
        <f t="shared" si="0"/>
        <v>14</v>
      </c>
      <c r="G23" s="5"/>
      <c r="H23" s="5"/>
      <c r="I23" s="4">
        <f t="shared" si="2"/>
        <v>1752.1685999999991</v>
      </c>
      <c r="J23" s="4">
        <f t="shared" si="3"/>
        <v>1858.584000000001</v>
      </c>
    </row>
    <row r="24" spans="1:15" ht="18" customHeight="1" x14ac:dyDescent="0.2">
      <c r="F24" s="1">
        <f t="shared" si="0"/>
        <v>15</v>
      </c>
      <c r="G24" s="5"/>
      <c r="H24" s="5"/>
      <c r="I24" s="4">
        <f t="shared" si="2"/>
        <v>1807.150799999999</v>
      </c>
      <c r="J24" s="4">
        <f t="shared" si="3"/>
        <v>1917.552000000001</v>
      </c>
    </row>
    <row r="25" spans="1:15" ht="18" customHeight="1" x14ac:dyDescent="0.2">
      <c r="F25" s="1">
        <f t="shared" si="0"/>
        <v>16</v>
      </c>
      <c r="G25" s="5"/>
      <c r="H25" s="5"/>
      <c r="I25" s="4">
        <f t="shared" si="2"/>
        <v>1862.1329999999989</v>
      </c>
      <c r="J25" s="4">
        <f t="shared" si="3"/>
        <v>1976.5200000000011</v>
      </c>
    </row>
    <row r="26" spans="1:15" ht="18" customHeight="1" x14ac:dyDescent="0.2">
      <c r="A26" s="17"/>
      <c r="F26" s="1">
        <f t="shared" si="0"/>
        <v>17</v>
      </c>
      <c r="G26" s="5"/>
      <c r="H26" s="5"/>
      <c r="I26" s="4">
        <f t="shared" si="2"/>
        <v>1917.1151999999988</v>
      </c>
      <c r="J26" s="4">
        <f t="shared" si="3"/>
        <v>2035.4880000000012</v>
      </c>
      <c r="K26" s="12"/>
      <c r="L26" s="12"/>
      <c r="O26" s="12"/>
    </row>
    <row r="27" spans="1:15" ht="18" customHeight="1" x14ac:dyDescent="0.2">
      <c r="A27" s="17"/>
      <c r="F27" s="1">
        <f t="shared" si="0"/>
        <v>18</v>
      </c>
      <c r="G27" s="5"/>
      <c r="H27" s="5"/>
      <c r="I27" s="4">
        <f t="shared" si="2"/>
        <v>1972.0973999999987</v>
      </c>
      <c r="J27" s="4">
        <f t="shared" si="3"/>
        <v>2094.456000000001</v>
      </c>
    </row>
    <row r="28" spans="1:15" ht="18" customHeight="1" x14ac:dyDescent="0.2">
      <c r="A28" s="17"/>
      <c r="F28" s="1">
        <f t="shared" si="0"/>
        <v>19</v>
      </c>
      <c r="G28" s="5"/>
      <c r="H28" s="5"/>
      <c r="I28" s="4">
        <f t="shared" si="2"/>
        <v>2027.0795999999987</v>
      </c>
      <c r="J28" s="4">
        <f t="shared" si="3"/>
        <v>2153.4240000000009</v>
      </c>
    </row>
    <row r="29" spans="1:15" ht="18" customHeight="1" x14ac:dyDescent="0.2">
      <c r="A29" s="17"/>
      <c r="G29" s="7"/>
      <c r="H29" s="7"/>
      <c r="I29" s="7"/>
      <c r="J29" s="7"/>
    </row>
    <row r="30" spans="1:15" ht="18" customHeight="1" x14ac:dyDescent="0.2">
      <c r="A30" s="17"/>
      <c r="G30" s="9"/>
      <c r="H30" s="9"/>
      <c r="I30" s="9"/>
      <c r="J30" s="9"/>
    </row>
    <row r="31" spans="1:15" ht="18" customHeight="1" x14ac:dyDescent="0.2">
      <c r="A31" s="17"/>
    </row>
    <row r="32" spans="1:15" ht="18" customHeight="1" x14ac:dyDescent="0.2">
      <c r="A32" s="17"/>
    </row>
    <row r="33" spans="1:1" ht="18" customHeight="1" x14ac:dyDescent="0.2">
      <c r="A33" s="17"/>
    </row>
    <row r="34" spans="1:1" ht="18" customHeight="1" x14ac:dyDescent="0.2">
      <c r="A34" s="17"/>
    </row>
    <row r="35" spans="1:1" ht="18" customHeight="1" x14ac:dyDescent="0.2">
      <c r="A35" s="17"/>
    </row>
    <row r="36" spans="1:1" ht="18" customHeight="1" x14ac:dyDescent="0.2">
      <c r="A36" s="17"/>
    </row>
    <row r="37" spans="1:1" ht="18" customHeight="1" x14ac:dyDescent="0.2">
      <c r="A37" s="17"/>
    </row>
    <row r="38" spans="1:1" ht="18" customHeight="1" x14ac:dyDescent="0.2">
      <c r="A38" s="17"/>
    </row>
    <row r="39" spans="1:1" ht="18" customHeight="1" x14ac:dyDescent="0.2">
      <c r="A39" s="17"/>
    </row>
    <row r="40" spans="1:1" ht="18" customHeight="1" x14ac:dyDescent="0.2">
      <c r="A40" s="17"/>
    </row>
    <row r="41" spans="1:1" ht="18" customHeight="1" x14ac:dyDescent="0.2">
      <c r="A41" s="17"/>
    </row>
    <row r="42" spans="1:1" ht="18" customHeight="1" x14ac:dyDescent="0.2">
      <c r="A42" s="17"/>
    </row>
    <row r="43" spans="1:1" ht="18" customHeight="1" x14ac:dyDescent="0.2">
      <c r="A43" s="17"/>
    </row>
    <row r="44" spans="1:1" x14ac:dyDescent="0.2">
      <c r="A44" s="17"/>
    </row>
  </sheetData>
  <mergeCells count="11">
    <mergeCell ref="A9:B9"/>
    <mergeCell ref="F5:J5"/>
    <mergeCell ref="F6:J6"/>
    <mergeCell ref="A7:C7"/>
    <mergeCell ref="F7:J7"/>
    <mergeCell ref="A8:B8"/>
    <mergeCell ref="A10:B10"/>
    <mergeCell ref="A11:C11"/>
    <mergeCell ref="A13:B13"/>
    <mergeCell ref="A15:B15"/>
    <mergeCell ref="A16:B16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ΚΛΙΜΑΚΙΟ ΚΑΤΑΤΑΞΗΣ ΟΝΟΜΑΤΕΠ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ΚΟΣΜΑ ΔΕΣΠΟΙΝΑ - MON.A'</cp:lastModifiedBy>
  <cp:lastPrinted>2023-07-07T14:52:14Z</cp:lastPrinted>
  <dcterms:created xsi:type="dcterms:W3CDTF">2022-07-06T06:36:08Z</dcterms:created>
  <dcterms:modified xsi:type="dcterms:W3CDTF">2023-07-25T08:40:49Z</dcterms:modified>
</cp:coreProperties>
</file>